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8aa9784a843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b86c68af746f09b5df07329ac1c37.psmdcp" Id="Rbf2f1292e86c43cd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firstSheet="0" activeTab="0"/>
  </bookViews>
  <sheets>
    <sheet name="NASLOVNICA" sheetId="1" r:id="rId2"/>
    <sheet name="REKAPITULACIJA" sheetId="3" r:id="rId3"/>
    <sheet name="TROŠKOVNIK" sheetId="2" r:id="rId4"/>
  </sheets>
  <definedNames>
    <definedName name="_xlnm.Print_Titles" localSheetId="2">TROŠKOVNIK!1:1</definedName>
  </definedNames>
  <calcPr calcId="125725"/>
</workbook>
</file>

<file path=xl/calcChain.xml><?xml version="1.0" encoding="utf-8"?>
<calcChain xmlns="http://schemas.openxmlformats.org/spreadsheetml/2006/main">
  <c r="F13" i="2"/>
  <c r="F16" i="2"/>
  <c r="F19" i="2"/>
  <c r="F22" i="2"/>
  <c r="F23" i="2"/>
  <c r="F26" i="2"/>
  <c r="F27" i="2"/>
  <c r="F30" i="2"/>
  <c r="F33" i="2"/>
  <c r="F36" i="2"/>
  <c r="F38" i="2"/>
  <c r="F43" i="2"/>
  <c r="F44" i="2"/>
  <c r="F46" i="2"/>
  <c r="F52" i="2"/>
  <c r="F53" i="2"/>
  <c r="F55" i="2"/>
  <c r="F62" i="2"/>
  <c r="F67" i="2"/>
  <c r="F69" i="2"/>
  <c r="F73" i="2"/>
  <c r="F77" i="2"/>
  <c r="F81" i="2"/>
  <c r="F82" i="2"/>
  <c r="F86" i="2"/>
  <c r="F90" i="2"/>
  <c r="F94" i="2"/>
  <c r="F96" i="2"/>
  <c r="F105" i="2"/>
  <c r="F109" i="2"/>
  <c r="F111" i="2"/>
  <c r="F116" i="2"/>
  <c r="F119" i="2"/>
  <c r="F122" i="2"/>
  <c r="F124" i="2"/>
  <c r="F126" i="2"/>
  <c r="F128" i="2"/>
  <c r="D6" i="3"/>
  <c r="D7" i="3"/>
  <c r="D8" i="3"/>
  <c r="D9" i="3"/>
  <c r="D10" i="3"/>
  <c r="D11" i="3"/>
  <c r="D12" i="3"/>
  <c r="D13" i="3"/>
  <c r="D14" i="3"/>
  <c r="D15" i="3"/>
</calcChain>
</file>

<file path=xl/sharedStrings.xml><?xml version="1.0" encoding="utf-8"?>
<sst xmlns="http://schemas.openxmlformats.org/spreadsheetml/2006/main">
  <si>
    <t>26-002 JAVNI WC</t>
  </si>
  <si>
    <t>RB</t>
  </si>
  <si>
    <t>STAVKA</t>
  </si>
  <si>
    <t>JEDINICA MJERE</t>
  </si>
  <si>
    <t>KOLIČINA</t>
  </si>
  <si>
    <t>JEDINIČNA CIJENA</t>
  </si>
  <si>
    <t>UKUPNA CIJENA</t>
  </si>
  <si>
    <t/>
  </si>
  <si>
    <t>TROŠKOVNIK</t>
  </si>
  <si>
    <t>1.</t>
  </si>
  <si>
    <t>GRAĐEVINSKI, INSTALATERSKI I OBRTNIČKI RADOVI</t>
  </si>
  <si>
    <t>1.1.</t>
  </si>
  <si>
    <t>PRIPREMNI I ZEMLJANI RADOVI</t>
  </si>
  <si>
    <t>1.1.1.</t>
  </si>
  <si>
    <t>Izrada i postavljanje gradilišne ograde - pvc mreže kao zaštite gradilišta od neovlašteih ulazaka. Ograda se izrađuje na granici građevinske čestice. Uključiti dobavu materijala, dobavu i postavu ograde sa pomoćnim oznakama, te demontažu po završenim radovima. Obračun po mt ograde.</t>
  </si>
  <si>
    <t>m</t>
  </si>
  <si>
    <t>1.1.2.</t>
  </si>
  <si>
    <t>Izrada i postavljanje PLOČE GRADILIŠTA sa svim podacima prema Zakonu o gradnji u dimenziji A1. Obračun po kom.</t>
  </si>
  <si>
    <t>komad</t>
  </si>
  <si>
    <t>1.1.3.</t>
  </si>
  <si>
    <t>Priprema gradilišta za gradnju - uključuje:
- dopremu i postavljanje gradilišnih sanitarija za radnike
- dopremu i postavljanje privremenih elektro ormarića
- doprema i postavljanje spremnika vode
- organiziranje deponije građevinskog materijala
- doprema i postavljanje gradilišnog kontejnera za smještaj i sklanjanje radnika
Sve za cijelo trajanje izvođenja radova od maksimalno 45 dana.</t>
  </si>
  <si>
    <t>paušal</t>
  </si>
  <si>
    <t>1.1.4.</t>
  </si>
  <si>
    <t>Izrada nanosne skele, na mjestu gradnje zgrade. Skela se izrađuje oko temelja. Uključiti dobavu materijala, izmjeru, iskolčenje zgrade po ovlaštenom geodetu, dobavu i postavu skele sa pomoćnim oznakama, te demontažu po završenim radovima na betoniranju. Obračun po m2 tlocrtne površine temelja sa ab.podnom pločom za koju se izrađuje.</t>
  </si>
  <si>
    <t>iskolčenje</t>
  </si>
  <si>
    <t>m²</t>
  </si>
  <si>
    <t>nanosna skela</t>
  </si>
  <si>
    <t>1.1.5.</t>
  </si>
  <si>
    <t>Strojni iskop zemlje III ktg na mjestu gradnje zgrade, sa odvozom zemlje na deponiju koju odredi investitor. U jed. cijenu uračunati sav strojni i eventualno potrebni ručni rad, sve zaštite, te odvoz iskopanog materijala na komunalnu deponiju. Obračun po m3 iskopa u sraslom stanju, faktor rastresitosti obračunati u jed.cijenu po m3. U cijenu je također potrebno uključiti naknadu za zbrinjavanje materijala od iskopa. Uskopati pažljivo te ako je potrebno izvršiti zaštitu građevinske jame.</t>
  </si>
  <si>
    <t>skidanje humusa  u sloju 20 cm</t>
  </si>
  <si>
    <t>m³</t>
  </si>
  <si>
    <t>iskop zemlje III kat. - rovovi instalacija</t>
  </si>
  <si>
    <t>1.1.6.</t>
  </si>
  <si>
    <t>Nasipavanje nasipnim šljunkom ispod temelja sa nabijanjem u slojevima, ukupne debljine do 40 cm. Nabijanje vršiti u sloju debljine po 10 cm. Uključiti dobavu, nasipavanje, prijevoz materijala sa utovarom i istovarom, te nabijanjem. Obračun po m3.</t>
  </si>
  <si>
    <t>1.1.7.</t>
  </si>
  <si>
    <t>Nasipavanje nasipnim smjesom šljunka i pijeska ispod betonskih opločnjaka sa nabijanjem u slojevima, ukupne debljine 15 cm (riža). Nabijanje vršiti u sloju debljine po 10 cm. Uključiti dobavu, nasipavanje, prijevoz materijala sa utovarom i istovarom, te nabijanjem. Obračun po m3.</t>
  </si>
  <si>
    <t>1.1.8.</t>
  </si>
  <si>
    <t>Nabava, dobava i postava geotesktila ispod nabijenog šljunka. U cijenu uključiti sve potrebne predradnje. Obračun po m2.</t>
  </si>
  <si>
    <t>geotekstil 200 kg/m3</t>
  </si>
  <si>
    <t>PRIPREMNI I ZEMLJANI RADOVI UKUPNO:</t>
  </si>
  <si>
    <t>1.2.</t>
  </si>
  <si>
    <t>BETONSKI I ARMIRANO BETONSKI RADOVI</t>
  </si>
  <si>
    <t>1.2.1.</t>
  </si>
  <si>
    <t>Betoniranje temeljne ploče zgrade debljine d= 25 cm betonom C 30/37. U armaturi ploče ugraditi sve ankere za armirano betonske zidove, serklaže i stupove. Ugraditi sve ulaze kanalizacije i vodovoda kao prodore kroz temelje. Uključiti dobavu gotovog strojno pripremljenog betona s transportom iz betonare, cijenu pumpe s ugradnjom betona, te sve ostale pripremne radnje, njegu i zaštitu betona, radne platforme – sve prema programu kontrole. Armatura obračunata u zasebnoj stavci u armiračkim radovima. Obračun po m3.</t>
  </si>
  <si>
    <t>beton C 30/37</t>
  </si>
  <si>
    <t>oplata</t>
  </si>
  <si>
    <t>BETONSKI I ARMIRANO BETONSKI RADOVI UKUPNO:</t>
  </si>
  <si>
    <t>1.3.</t>
  </si>
  <si>
    <t>ARMIRAČKI RADOVI</t>
  </si>
  <si>
    <t>1.3.1.</t>
  </si>
  <si>
    <t>Dobava, sječenje, ispravljanje, čišćenje, savijanje, postava i vezivanje armature – betonskog željeza B 500 i armaturnih mreža MA 500/560 u armirano betonske konstrukcije. Količine prema iskazu armature. Po potrebi investitor ili izvođač mogu posebno naručiti nacrte savijanja armature s točnim dimenzijama i količinama.
KOLIČINE PROCIJENJENE PREMA BETONU ZA PRVI PONUDBENI TROŠKOVNIK. PO IZRADI IZVEDBENOG PROJEKTA UNIJETI ĆE SE TOČNE KOLIČINE</t>
  </si>
  <si>
    <t>TEMELJNI DIO</t>
  </si>
  <si>
    <t>betonsko željezo B500B</t>
  </si>
  <si>
    <t>kg</t>
  </si>
  <si>
    <t>armaturne mreže MA 500/560</t>
  </si>
  <si>
    <t>ARMIRAČKI RADOVI UKUPNO:</t>
  </si>
  <si>
    <t>1.4.</t>
  </si>
  <si>
    <t>INSTALATERSKI RADOVI</t>
  </si>
  <si>
    <t>1.4.1.</t>
  </si>
  <si>
    <t>Iskop kanala u zemljištu III. kategorije za polaganje kanalizacijskih cijevi</t>
  </si>
  <si>
    <t>Iskop kanala u zemljištu III. kategorije za polaganje kanalizacijskih cijevi, planiranje dna rova s odstupanjem ± 2.0 cm, izrada posteljice za kanalizacijske cjevi, izrada obloge kanalizacijske cijevi, polaganje PVC trake s natpisom ''POZOR - kanalizacija'' i vodljivom žicom za detekciju trase, zatrpavanje rova materijalom od iskopa u slojevima po 30 cm, te završno planiranje nakon izvšrenog zatravanja u širini od 1.0 m. U cijenu uključiti nabavu, dobavu i dopremu svog potrebnog materijala, te izvođenje radova od iskopa do završnog planiranja rova - do potpune gotovosti te odvoz viška materijala na deponiju koju odredi investitor.
Dubinu iskopa izvesti prema projektu, a pad kanala u projektiranom nagibu. Širina rova 0,8 m. Predviđen je ručni iskop 30% i strojni iskop 70%. Duljina trase novog kanalizacijskog voda iznosi 6.0 m.
NAPOMENA: Točnu kategoriju zemlje utvrditi na</t>
  </si>
  <si>
    <t>licu mjesta.
Obračun po m³.</t>
  </si>
  <si>
    <t>1.4.2.</t>
  </si>
  <si>
    <t>Dobava i montaža tvrdih PVC SN8 tvrdih cijevi i fazonskih komada za kanalizaciju</t>
  </si>
  <si>
    <t>Dobava i montaža tvrdih PVC SN8 tvrdih cijevi i fazonskih komada za kanalizaciju. Spajanje cijevi izvoditi gumenim prstenima. Obračun po m cijevi i po kom fazonskih komada.</t>
  </si>
  <si>
    <t>cijev PVC, SN8</t>
  </si>
  <si>
    <t>DN 160</t>
  </si>
  <si>
    <t>fazonski komadi, SN8</t>
  </si>
  <si>
    <t>1.4.3.</t>
  </si>
  <si>
    <t>Dobava i vertikalna montaža BC 400 za izradu revizijskih šahtova</t>
  </si>
  <si>
    <t>Dobava i vertikalna montaža BC 400 za izradu revizijskih šahtova u posteljici od betona. U cijenu uključiti i izradu betosnke postlejice od laganog betona. Obračun po m cijevi.</t>
  </si>
  <si>
    <t>1.4.4.</t>
  </si>
  <si>
    <t>Strojni iskop  kabelskog rova za dovod jake struje</t>
  </si>
  <si>
    <t>Strojni iskop kabelskog rova za dovod kabela za napajanje ormara RO-K sa postojećeg GRO dubine 0.8m i širine 0.4m, sa zatrpavanjem i nabijanjem materijala u slojevima od 30cm te odvozom viška zemlje na deponiju koji odredi investitor udaljenu do 5km. Obračnun po m3.</t>
  </si>
  <si>
    <t>1.4.5.</t>
  </si>
  <si>
    <t>Nabava, isporuka i polaganje instalacijske cijevi i kabela</t>
  </si>
  <si>
    <t>Nabava, isporuka i polaganje instalacijske cijevi i kabela za napajanje ormara RO_K sa postojećeg GRO:</t>
  </si>
  <si>
    <t>PEHD Ø50</t>
  </si>
  <si>
    <t>NYY_J 3x10mm2</t>
  </si>
  <si>
    <t>1.4.6.</t>
  </si>
  <si>
    <t>Iskop kanala u zemljištu III. kategorije za polaganje vodovodnih cijevi</t>
  </si>
  <si>
    <t>Iskop kanala u zemljištu III. kategorije za polaganje vodovodnih cijevi, izrada pješćanje posteljice na dnu rova, dobava pijeska, ubacivanje u rov, i razastiranje s laganim nabijanjem, dobava i polaganje u rov iznad vodovodnih cijevi PVC trake s natpisom ''POZOR - VODOVOD'' s vodljivom žicom za detekciju trase, zatrpavanjem od iskopa po slojevima do 30 cm i planiranje terena nakon izvršenog zatrpavanja rova.
Dubinu iskopa izvesti do 1,2 m. Širina rova 0,6 m. Predviđen je ručni iskop 30% i strojni iskop 70%. Duljina trase iznosi 1,50 m. U cijenu uključiti i odvoz preostalog materijala na deponiju koju odredi investitor. Obračun po m³.
NAPOMENA: Točnu kategoriju zemlje utvrditi na licu mjesta.</t>
  </si>
  <si>
    <t>1.4.7.</t>
  </si>
  <si>
    <t>Dobava i montaža cijevi iz polietilena za pitku vodu.</t>
  </si>
  <si>
    <t>Dobava i montaža cijevi iz polietilena za pitku vodu. Cijevi su predviđene za izvedbu priključnog sanitarnog voda sa radnim tlakom do 10 bar u mreži. Serija cijevi u odnosu na radni tlak: S 5. U dužni metar cijevi uračunato je spajanje cijevi, ispitivanje zavarenih dijelova na nepropusnost i čvrstoću te popravak oštećenja. U stavku uračunati i spojnice i sve fazonske komade.</t>
  </si>
  <si>
    <t>DN 32</t>
  </si>
  <si>
    <t>1.4.8.</t>
  </si>
  <si>
    <t>Dobava i  ugradnja  armature u vodomjerno okno</t>
  </si>
  <si>
    <t>Dobava i ugradnja armature u VO, svi za minimalno PN 10 bar. U cijenu su uključeni vijci, sav brtveni i spojni materijal te potreban rad. Obračun po montiranom komadu. U cijenu uračunato čišćenje i dezinfekcija gradske vodovodne mreže.
Spojni E-BS komad sa prirubnicom
X prirubnica DN32 - kom 1
Q komad DN32 - kom1
kuglasti ventil DN32 - kom 1
hvatač nečistoća - DN32
MDK DN 80 mm ; - kom 1
Obračun po komplet izvedenoj stavci.</t>
  </si>
  <si>
    <t>komplet</t>
  </si>
  <si>
    <t>INSTALATERSKI RADOVI UKUPNO:</t>
  </si>
  <si>
    <t>1.5.</t>
  </si>
  <si>
    <t>PREDGOTOVLJENA DOBAVA I MONTAŽA</t>
  </si>
  <si>
    <t>1.5.1.</t>
  </si>
  <si>
    <t>Dobava, transport i montaža tipskog sanitarnog kontejnera – sanitarni kiosk.</t>
  </si>
  <si>
    <t>Dobava, transport, istovar i montaža samostojećeg sanitarnog kontejnera približnih dimenzija
520 × 280 × h 250–280 cm s kompletnom konstrukcijom, završnim oblogama, instalacijama i sanitarnom opremom,
uključivo sve potrebno za funkcionalnu cjelinu.
Konstrukcija od pocinčanih i čeličnih profila s antikorozivnom zaštitom. Minimalna nosivost poda 300 kg/m², krova 150 kg/m².
Pod:
- cementna ploča 20 - 25mm na toplinskoj izolaciji
- heterogena PVC podna obloga min. klase 23/33 ili bolja
Zidovi i krov:
- sendvič panel s PUR izolacijom min 50 mm (krov min 90 mm)</t>
  </si>
  <si>
    <t>- koeficijent prolaska topline približno U ≈ 0,48 W/m²K
Stolarija:
- ALU vrata 900×2100 mm – 2 kom
- ALU vrata 1200×2100 mm – 1 kom - bez praga
- ventilacijski prozori 600×600 mm – 3 kom
Elektroinstalacije:
- razvodni ormar s FID sklopkom i osiguračima
- rasvjeta i panik rasvjeta, vanjski reflektori s senzorom 2 kom
- prekidači, utičnice i instalacijske cijevi s ožičenjem
- zaštita od smrzavanja instalacija
Vodovod i odvodnja:
- kompletna instalacija vode i odvodnje s potrebnim spojnim materijalom
- 2 umivaonika s miješalicama</t>
  </si>
  <si>
    <t>- 2 WC školjke s vodokotlićem
- 1 pisoar
- električni bojler cca 30 l
- sanitarna oprema za osobe smanjene pokretljivosti (wc školjka s podignutom daskom, rukohvatima, umivaonik s nagibom, ogledalo s nagibom)
Unutarnji radovi:
- gipskartonske obloge zidova
- spušteni strop - akustični
- pregradni zid
- soboslikarski radovi
- obloga poda i zidova keramičkim pločicama
U cijenu uključiti dobavu svih materijala, proizvodnju, transport, istovar, montažu, tipski projekt s pripadajućom dokumentacijom, ispitivanje elektroinstalacija i vodovodne mreže te izjave o svojstvima (DoP) za ugrađene</t>
  </si>
  <si>
    <t>materijale. Sve do potpune gotovosti sa spajanjem na predviđene izvode instalacija. Prilikom montaže osigurati prilaz u sanitarne prostore bez praga ili sa minimalnim pragom do maksimalno 2cm visine.</t>
  </si>
  <si>
    <t>1.5.2.</t>
  </si>
  <si>
    <t>Ukrasna obloga kontejnerskog bloka</t>
  </si>
  <si>
    <t>Dobava i postava aluminijske ili pocinčane podkonstrukcije i oblaganje zidova dekingom na bazi prirodnih materijala i ljepila. Završni izgled natur tamnog drva.
Obračun po m2 obloge. U jediničnoj cijeni obračunati sve potrebne pričvrsne, ali i opšavne elemente. Opšave izvesti od aluminijskog lima u antracit sivoj boji.</t>
  </si>
  <si>
    <t>PREDGOTOVLJENA DOBAVA I MONTAŽA UKUPNO:</t>
  </si>
  <si>
    <t>1.6.</t>
  </si>
  <si>
    <t>UREĐENJE OKOLIŠA</t>
  </si>
  <si>
    <t>1.6.1.</t>
  </si>
  <si>
    <t>Dobava, nabava i postava betonskog parkovnog rubnjaka dim. 6x20x100 cm u posteljicu od laganog betona oko opločnjaka na stazi oko zgrade. U cijenu uključiti sve potrebne predradnje i sav potreban materijal. Obračun po m.</t>
  </si>
  <si>
    <t>1.6.2.</t>
  </si>
  <si>
    <t>Dobava, nabava i postava betonskih opločnjaka na stazu oko zgrade na prethodno pripremljenu podlogu. U cijenu uključiti sve potrebne predradnje i sav potreban materijal. Obračun po m2.</t>
  </si>
  <si>
    <t>1.6.3.</t>
  </si>
  <si>
    <t>Hortikulurno uređenje - fina obrada humusa, posipavanje tresetom u debljini do 5cm i sijanje travnate smjese za parkovne površine. U jediničnu cijenu uključiti i održavanje travnjaka do klijanja.</t>
  </si>
  <si>
    <t>UREĐENJE OKOLIŠA UKUPNO:</t>
  </si>
  <si>
    <t>GRAĐEVINSKI, INSTALATERSKI I OBRTNIČKI RADOVI UKUPNO:</t>
  </si>
  <si>
    <t>TROŠKOVNIK UKUPNO:</t>
  </si>
  <si>
    <t>REKAPITULACIJA</t>
  </si>
  <si>
    <t>UKUPNO</t>
  </si>
  <si>
    <t>PDV (25%)</t>
  </si>
  <si>
    <t>SVEUKUPNO</t>
  </si>
</sst>
</file>

<file path=xl/styles.xml><?xml version="1.0" encoding="utf-8"?>
<styleSheet xmlns="http://schemas.openxmlformats.org/spreadsheetml/2006/main">
  <numFmts count="3">
    <numFmt numFmtId="0" formatCode=""/>
    <numFmt numFmtId="164" formatCode="#,##0.00"/>
    <numFmt numFmtId="165" formatCode="#,##0.00 [$€-1]"/>
  </numFmts>
  <fonts count="7">
    <font>
      <vertAlign val="baseline"/>
      <sz val="11"/>
      <color rgb="FF000000"/>
      <name val="Calibri"/>
      <family val="2"/>
    </font>
    <font>
      <vertAlign val="baseline"/>
      <sz val="9"/>
      <color rgb="FF000000"/>
      <name val="Calibri"/>
      <family val="2"/>
    </font>
    <font>
      <b/>
      <vertAlign val="baseline"/>
      <sz val="14"/>
      <color rgb="FF000000"/>
      <name val="Calibri"/>
      <family val="2"/>
    </font>
    <font>
      <b/>
      <vertAlign val="baseline"/>
      <sz val="11"/>
      <color rgb="FF000000"/>
      <name val="Calibri"/>
      <family val="2"/>
    </font>
    <font>
      <b/>
      <vertAlign val="baseline"/>
      <sz val="9"/>
      <color rgb="FF000000"/>
      <name val="Calibri"/>
      <family val="2"/>
    </font>
    <font>
      <b/>
      <vertAlign val="baseline"/>
      <sz val="12"/>
      <color rgb="FF000000"/>
      <name val="Calibri"/>
      <family val="2"/>
    </font>
    <font>
      <b/>
      <vertAlign val="baseline"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A0A0A0"/>
      </patternFill>
    </fill>
    <fill>
      <patternFill patternType="solid">
        <fgColor rgb="FFB4B4B4"/>
      </patternFill>
    </fill>
    <fill>
      <patternFill patternType="solid">
        <fgColor rgb="FFC8C8C8"/>
      </patternFill>
    </fill>
  </fills>
  <borders count="1">
    <border diagonalUp="0" diagonalDown="0"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</borders>
  <cellStyleXfs count="19">
    <xf numFmtId="0" fontId="0" fillId="0" borderId="0" applyNumberFormat="1" applyFill="1" applyBorder="0" applyAlignment="1" applyProtection="1">
      <protection locked="1" hidden="0"/>
    </xf>
    <xf numFmtId="0" fontId="1" fillId="0" borderId="0" applyNumberFormat="1" applyFill="1" applyBorder="0" applyAlignment="1" applyProtection="1">
      <protection locked="1" hidden="0"/>
    </xf>
    <xf numFmtId="0" fontId="2" fillId="0" borderId="0" applyNumberFormat="1" applyFill="1" applyBorder="0" applyAlignment="1" applyProtection="1">
      <protection locked="1" hidden="0"/>
    </xf>
    <xf numFmtId="0" fontId="3" fillId="0" borderId="0" applyNumberFormat="1" applyFill="1" applyBorder="0" applyAlignment="1" applyProtection="1">
      <protection locked="1" hidden="0"/>
    </xf>
    <xf numFmtId="0" fontId="4" fillId="2" borderId="0" applyNumberFormat="1" applyFill="0" applyBorder="0" applyAlignment="1" applyProtection="1">
      <protection locked="1" hidden="0"/>
    </xf>
    <xf numFmtId="0" fontId="4" fillId="3" borderId="0" applyNumberFormat="1" applyFill="0" applyBorder="0" applyAlignment="1" applyProtection="1">
      <protection locked="1" hidden="0"/>
    </xf>
    <xf numFmtId="0" fontId="4" fillId="4" borderId="0" applyNumberFormat="1" applyFill="0" applyBorder="0" applyAlignment="1" applyProtection="1">
      <protection locked="1" hidden="0"/>
    </xf>
    <xf numFmtId="0" fontId="4" fillId="5" borderId="0" applyNumberFormat="1" applyFill="0" applyBorder="0" applyAlignment="1" applyProtection="1">
      <protection locked="1" hidden="0"/>
    </xf>
    <xf numFmtId="164" fontId="1" fillId="0" borderId="0" applyNumberFormat="1" applyFill="1" applyBorder="0" applyAlignment="1" applyProtection="1">
      <protection locked="1" hidden="0"/>
    </xf>
    <xf numFmtId="165" fontId="1" fillId="0" borderId="0" applyNumberFormat="1" applyFill="1" applyBorder="0" applyAlignment="1" applyProtection="1">
      <protection locked="0" hidden="0"/>
    </xf>
    <xf numFmtId="165" fontId="1" fillId="0" borderId="0" applyNumberFormat="1" applyFill="1" applyBorder="0" applyAlignment="1" applyProtection="1">
      <protection locked="1" hidden="0"/>
    </xf>
    <xf numFmtId="165" fontId="4" fillId="5" borderId="0" applyNumberFormat="1" applyFill="0" applyBorder="0" applyAlignment="1" applyProtection="1">
      <protection locked="1" hidden="0"/>
    </xf>
    <xf numFmtId="0" fontId="4" fillId="0" borderId="0" applyNumberFormat="1" applyFill="1" applyBorder="0" applyAlignment="1" applyProtection="1">
      <protection locked="1" hidden="0"/>
    </xf>
    <xf numFmtId="165" fontId="4" fillId="4" borderId="0" applyNumberFormat="1" applyFill="0" applyBorder="0" applyAlignment="1" applyProtection="1">
      <protection locked="1" hidden="0"/>
    </xf>
    <xf numFmtId="165" fontId="4" fillId="3" borderId="0" applyNumberFormat="1" applyFill="0" applyBorder="0" applyAlignment="1" applyProtection="1">
      <protection locked="1" hidden="0"/>
    </xf>
    <xf numFmtId="0" fontId="5" fillId="3" borderId="0" applyNumberFormat="1" applyFill="0" applyBorder="0" applyAlignment="1" applyProtection="1">
      <protection locked="1" hidden="0"/>
    </xf>
    <xf numFmtId="165" fontId="4" fillId="0" borderId="0" applyNumberFormat="1" applyFill="1" applyBorder="0" applyAlignment="1" applyProtection="1">
      <protection locked="1" hidden="0"/>
    </xf>
    <xf numFmtId="0" fontId="6" fillId="3" borderId="0" applyNumberFormat="1" applyFill="0" applyBorder="0" applyAlignment="1" applyProtection="1">
      <protection locked="1" hidden="0"/>
    </xf>
    <xf numFmtId="165" fontId="6" fillId="3" borderId="0" applyNumberFormat="1" applyFill="0" applyBorder="0" applyAlignment="1" applyProtection="1">
      <protection locked="1" hidden="0"/>
    </xf>
  </cellStyleXfs>
  <cellXfs count="35">
    <xf numFmtId="0" fontId="0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1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2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3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1" fillId="0" borderId="0" xfId="0" applyNumberFormat="1" applyFill="1" applyBorder="0" applyAlignment="1" applyProtection="1">
      <alignment horizontal="general" vertical="bottom" textRotation="0" wrapText="1" indent="0" relativeIndent="0" justifyLastLine="0" shrinkToFit="0" readingOrder="0"/>
      <protection locked="1" hidden="0"/>
    </xf>
    <xf numFmtId="0" fontId="1" fillId="0" borderId="0" xfId="0" applyNumberFormat="1" applyFill="1" applyBorder="0" applyAlignment="1" applyProtection="1">
      <alignment horizontal="center" vertical="bottom" textRotation="0" wrapText="0" indent="0" relativeIndent="0" justifyLastLine="0" shrinkToFit="0" readingOrder="0"/>
      <protection locked="1" hidden="0"/>
    </xf>
    <xf numFmtId="0" fontId="4" fillId="2" borderId="0" xfId="0" applyNumberFormat="1" applyFill="0" applyBorder="0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0" fontId="4" fillId="3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4" fillId="3" borderId="0" xfId="0" applyNumberFormat="1" applyFill="0" applyBorder="0" applyAlignment="1" applyProtection="1">
      <alignment horizontal="general" vertical="bottom" textRotation="0" wrapText="1" indent="0" relativeIndent="0" justifyLastLine="0" shrinkToFit="0" readingOrder="0"/>
      <protection locked="1" hidden="0"/>
    </xf>
    <xf numFmtId="0" fontId="4" fillId="3" borderId="0" xfId="0" applyNumberFormat="1" applyFill="0" applyBorder="0" applyAlignment="1" applyProtection="1">
      <alignment horizontal="center" vertical="bottom" textRotation="0" wrapText="0" indent="0" relativeIndent="0" justifyLastLine="0" shrinkToFit="0" readingOrder="0"/>
      <protection locked="1" hidden="0"/>
    </xf>
    <xf numFmtId="0" fontId="4" fillId="4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4" fillId="4" borderId="0" xfId="0" applyNumberFormat="1" applyFill="0" applyBorder="0" applyAlignment="1" applyProtection="1">
      <alignment horizontal="general" vertical="bottom" textRotation="0" wrapText="1" indent="0" relativeIndent="0" justifyLastLine="0" shrinkToFit="0" readingOrder="0"/>
      <protection locked="1" hidden="0"/>
    </xf>
    <xf numFmtId="0" fontId="4" fillId="4" borderId="0" xfId="0" applyNumberFormat="1" applyFill="0" applyBorder="0" applyAlignment="1" applyProtection="1">
      <alignment horizontal="center" vertical="bottom" textRotation="0" wrapText="0" indent="0" relativeIndent="0" justifyLastLine="0" shrinkToFit="0" readingOrder="0"/>
      <protection locked="1" hidden="0"/>
    </xf>
    <xf numFmtId="0" fontId="4" fillId="5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4" fillId="5" borderId="0" xfId="0" applyNumberFormat="1" applyFill="0" applyBorder="0" applyAlignment="1" applyProtection="1">
      <alignment horizontal="general" vertical="bottom" textRotation="0" wrapText="1" indent="0" relativeIndent="0" justifyLastLine="0" shrinkToFit="0" readingOrder="0"/>
      <protection locked="1" hidden="0"/>
    </xf>
    <xf numFmtId="0" fontId="4" fillId="5" borderId="0" xfId="0" applyNumberFormat="1" applyFill="0" applyBorder="0" applyAlignment="1" applyProtection="1">
      <alignment horizontal="center" vertical="bottom" textRotation="0" wrapText="0" indent="0" relativeIndent="0" justifyLastLine="0" shrinkToFit="0" readingOrder="0"/>
      <protection locked="1" hidden="0"/>
    </xf>
    <xf numFmtId="0" fontId="1" fillId="0" borderId="0" xfId="0" applyNumberFormat="1" applyFill="1" applyBorder="0" applyAlignment="1" applyProtection="1">
      <alignment horizontal="general" vertical="top" textRotation="0" wrapText="0" indent="0" relativeIndent="0" justifyLastLine="0" shrinkToFit="0" readingOrder="0"/>
      <protection locked="1" hidden="0"/>
    </xf>
    <xf numFmtId="0" fontId="1" fillId="0" borderId="0" xfId="0" applyNumberFormat="1" applyFill="1" applyBorder="0" applyAlignment="1" applyProtection="1">
      <alignment horizontal="justify" vertical="top" textRotation="0" wrapText="1" indent="0" relativeIndent="0" justifyLastLine="0" shrinkToFit="0" readingOrder="0"/>
      <protection locked="1" hidden="0"/>
    </xf>
    <xf numFmtId="0" fontId="1" fillId="0" borderId="0" xfId="0" applyNumberFormat="1" applyFill="1" applyBorder="0" applyAlignment="1" applyProtection="1">
      <alignment horizontal="justify" vertical="bottom" textRotation="0" wrapText="1" indent="0" relativeIndent="0" justifyLastLine="0" shrinkToFit="0" readingOrder="0"/>
      <protection locked="1" hidden="0"/>
    </xf>
    <xf numFmtId="164" fontId="1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165" fontId="1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0" hidden="0"/>
    </xf>
    <xf numFmtId="165" fontId="1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165" fontId="4" fillId="5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4" fillId="0" borderId="0" xfId="0" applyNumberFormat="1" applyFill="1" applyBorder="0" applyAlignment="1" applyProtection="1">
      <alignment horizontal="justify" vertical="bottom" textRotation="0" wrapText="1" indent="0" relativeIndent="0" justifyLastLine="0" shrinkToFit="0" readingOrder="0"/>
      <protection locked="1" hidden="0"/>
    </xf>
    <xf numFmtId="0" fontId="4" fillId="0" borderId="0" xfId="0" applyNumberFormat="1" applyFill="1" applyBorder="0" applyAlignment="1" applyProtection="1">
      <alignment horizontal="general" vertical="bottom" textRotation="0" wrapText="1" indent="0" relativeIndent="0" justifyLastLine="0" shrinkToFit="0" readingOrder="0"/>
      <protection locked="1" hidden="0"/>
    </xf>
    <xf numFmtId="165" fontId="4" fillId="4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165" fontId="4" fillId="3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5" fillId="3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4" fillId="0" borderId="0" xfId="0" applyNumberFormat="1" applyFill="1" applyBorder="0" applyAlignment="1" applyProtection="1">
      <alignment horizontal="right" vertical="bottom" textRotation="0" wrapText="0" indent="0" relativeIndent="0" justifyLastLine="0" shrinkToFit="0" readingOrder="0"/>
      <protection locked="1" hidden="0"/>
    </xf>
    <xf numFmtId="0" fontId="4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165" fontId="4" fillId="0" borderId="0" xfId="0" applyNumberFormat="1" applyFill="1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1" fillId="0" borderId="0" xfId="0" applyNumberFormat="1" applyFill="1" applyBorder="0" applyAlignment="1" applyProtection="1">
      <alignment horizontal="right" vertical="bottom" textRotation="0" wrapText="0" indent="0" relativeIndent="0" justifyLastLine="0" shrinkToFit="0" readingOrder="0"/>
      <protection locked="1" hidden="0"/>
    </xf>
    <xf numFmtId="0" fontId="6" fillId="3" borderId="0" xfId="0" applyNumberFormat="1" applyFill="0" applyBorder="0" applyAlignment="1" applyProtection="1">
      <alignment horizontal="general" vertical="bottom" textRotation="0" wrapText="0" indent="0" relativeIndent="0" justifyLastLine="0" shrinkToFit="0" readingOrder="0"/>
      <protection locked="1" hidden="0"/>
    </xf>
    <xf numFmtId="0" fontId="6" fillId="3" borderId="0" xfId="0" applyNumberFormat="1" applyFill="0" applyBorder="0" applyAlignment="1" applyProtection="1">
      <alignment horizontal="right" vertical="bottom" textRotation="0" wrapText="0" indent="0" relativeIndent="0" justifyLastLine="0" shrinkToFit="0" readingOrder="0"/>
      <protection locked="1" hidden="0"/>
    </xf>
    <xf numFmtId="165" fontId="6" fillId="3" borderId="0" xfId="0" applyNumberFormat="1" applyFill="0" applyBorder="0" applyAlignment="1" applyProtection="1">
      <alignment horizontal="right" vertical="bottom" textRotation="0" wrapText="0" indent="0" relativeIndent="0" justifyLastLine="0" shrinkToFit="0" readingOrder="0"/>
      <protection locked="1" hidden="0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ac="http://schemas.microsoft.com/office/spreadsheetml/2009/9/ac" xmlns:mc="http://schemas.openxmlformats.org/markup-compatibility/2006" xmlns="http://schemas.openxmlformats.org/spreadsheetml/2006/main" mc:Ignorable="x14ac">
  <sheetPr>
    <outlinePr summaryBelow="1" summaryRight="1"/>
  </sheetPr>
  <dimension ref="A1:B4"/>
  <sheetViews>
    <sheetView workbookViewId="0"/>
  </sheetViews>
  <sheetFormatPr defaultRowHeight="15"/>
  <cols>
    <col min="3" max="16384" width="9.140625" style="1" customWidth="1"/>
    <col min="1" max="1" width="35.710625" style="1" customWidth="1"/>
    <col min="2" max="2" width="53.710625" style="1" customWidth="1"/>
  </cols>
  <sheetData>
    <row r="2" spans="1:2">
      <c r="A2" s="2" t="s">
        <v>0</v>
      </c>
    </row>
    <row r="3" spans="1:2">
      <c r="B3" s="3"/>
    </row>
    <row r="4" spans="1:2">
      <c r="B4" s="3"/>
    </row>
  </sheetData>
  <sheetProtection algorithmName="SHA-512" hashValue="zGQ2BHvVJVm23CQPe37YA81yiGc6kO9RcsLLQhpW1GAjY8qd3nC8wLj8igrKDgaBNARhOqi08e9xJWoGAsxfkQ==" saltValue="UMRu/iO5PzfF73KVweCoQY6M8JhiM9tq+390mCcNkEI=" spinCount="100000" sheet="1" objects="1" formatColumns="0" formatRows="0"/>
  <mergeCells count="1">
    <mergeCell ref="A2:B2"/>
  </mergeCells>
  <printOptions horizontalCentered="0" verticalCentered="0" headings="0" gridLines="0"/>
  <pageMargins left="0.6000000238418579" right="0.6000000238418579" top="0.75" bottom="0.75" header="0.30000001192092896" footer="0.30000001192092896"/>
  <pageSetup paperSize="9" scale="100" pageOrder="downThenOver" orientation="default" blackAndWhite="0" draft="0" cellComments="none" errors="displayed"/>
  <headerFooter differentOddEven="0" differentFirst="0" scaleWithDoc="1" alignWithMargins="1">
    <oddHeader>&amp;L&amp;"-,Regular"&amp;8Gradečki projekt d.o.o.</oddHeader>
    <oddFooter>&amp;C&amp;"-,Regular"&amp;8https://www.gradecki-projekt.hr/</oddFooter>
    <evenHeader>&amp;L&amp;"-,Regular"&amp;8Gradečki projekt d.o.o.</evenHeader>
    <evenFooter>&amp;C&amp;"-,Regular"&amp;8https://www.gradecki-projekt.hr/</evenFooter>
    <firstHeader>&amp;L&amp;"-,Regular"&amp;8Gradečki projekt d.o.o.</firstHeader>
    <firstFooter>&amp;C&amp;"-,Regular"&amp;8https://www.gradecki-projekt.hr/</firstFooter>
  </headerFooter>
  <tableParts count="0"/>
</worksheet>
</file>

<file path=xl/worksheets/sheet2.xml><?xml version="1.0" encoding="utf-8"?>
<worksheet xmlns:r="http://schemas.openxmlformats.org/officeDocument/2006/relationships" xmlns:x14ac="http://schemas.microsoft.com/office/spreadsheetml/2009/9/ac" xmlns:mc="http://schemas.openxmlformats.org/markup-compatibility/2006" xmlns="http://schemas.openxmlformats.org/spreadsheetml/2006/main" mc:Ignorable="x14ac">
  <sheetPr>
    <outlinePr summaryBelow="1" summaryRight="1"/>
  </sheetPr>
  <dimension ref="A1:D15"/>
  <sheetViews>
    <sheetView workbookViewId="0"/>
  </sheetViews>
  <sheetFormatPr defaultRowHeight="15"/>
  <cols>
    <col min="5" max="16384" width="9.140625" style="1" customWidth="1"/>
    <col min="1" max="1" width="3.710625" style="1" customWidth="1"/>
    <col min="2" max="2" width="7.710625" style="1" customWidth="1"/>
    <col min="3" max="3" width="53.710625" style="1" customWidth="1"/>
    <col min="4" max="4" width="24.710625" style="1" customWidth="1"/>
  </cols>
  <sheetData>
    <row r="2" spans="1:4">
      <c r="B2" s="27"/>
      <c r="C2" s="27" t="s">
        <v>0</v>
      </c>
      <c r="D2" s="27"/>
    </row>
    <row r="4" spans="1:4">
      <c r="B4" s="27"/>
      <c r="C4" s="27" t="s">
        <v>114</v>
      </c>
      <c r="D4" s="27"/>
    </row>
    <row r="6" spans="1:4">
      <c r="B6" s="28" t="s">
        <v>9</v>
      </c>
      <c r="C6" s="29" t="s">
        <v>10</v>
      </c>
      <c r="D6" s="30">
        <f>'TROŠKOVNIK'!F126</f>
      </c>
    </row>
    <row r="7" spans="1:4">
      <c r="B7" s="31" t="s">
        <v>11</v>
      </c>
      <c r="C7" s="1" t="s">
        <v>12</v>
      </c>
      <c r="D7" s="21">
        <f>'TROŠKOVNIK'!F38</f>
      </c>
    </row>
    <row r="8" spans="1:4">
      <c r="B8" s="31" t="s">
        <v>40</v>
      </c>
      <c r="C8" s="1" t="s">
        <v>41</v>
      </c>
      <c r="D8" s="21">
        <f>'TROŠKOVNIK'!F46</f>
      </c>
    </row>
    <row r="9" spans="1:4">
      <c r="B9" s="31" t="s">
        <v>47</v>
      </c>
      <c r="C9" s="1" t="s">
        <v>48</v>
      </c>
      <c r="D9" s="21">
        <f>'TROŠKOVNIK'!F55</f>
      </c>
    </row>
    <row r="10" spans="1:4">
      <c r="B10" s="31" t="s">
        <v>56</v>
      </c>
      <c r="C10" s="1" t="s">
        <v>57</v>
      </c>
      <c r="D10" s="21">
        <f>'TROŠKOVNIK'!F96</f>
      </c>
    </row>
    <row r="11" spans="1:4">
      <c r="B11" s="31" t="s">
        <v>91</v>
      </c>
      <c r="C11" s="1" t="s">
        <v>92</v>
      </c>
      <c r="D11" s="21">
        <f>'TROŠKOVNIK'!F111</f>
      </c>
    </row>
    <row r="12" spans="1:4">
      <c r="B12" s="31" t="s">
        <v>103</v>
      </c>
      <c r="C12" s="1" t="s">
        <v>104</v>
      </c>
      <c r="D12" s="21">
        <f>'TROŠKOVNIK'!F124</f>
      </c>
    </row>
    <row r="13" spans="1:4">
      <c r="B13" s="32"/>
      <c r="C13" s="33" t="s">
        <v>115</v>
      </c>
      <c r="D13" s="34">
        <f>SUM(D6)</f>
      </c>
    </row>
    <row r="14" spans="1:4">
      <c r="B14" s="32"/>
      <c r="C14" s="33" t="s">
        <v>116</v>
      </c>
      <c r="D14" s="34">
        <f>ROUND(D13*25/100,2)</f>
      </c>
    </row>
    <row r="15" spans="1:4">
      <c r="B15" s="32"/>
      <c r="C15" s="33" t="s">
        <v>117</v>
      </c>
      <c r="D15" s="34">
        <f>D13+D14</f>
      </c>
    </row>
  </sheetData>
  <sheetProtection algorithmName="SHA-512" hashValue="qtMZeY4REeKFGLAQBX3+HD63Isjoe42HYM7g4oDVVmynL7Nxswar3AZtxUizIduKrztch8LyVcMQlDPjxshkmg==" saltValue="TSFObXw6qTFD2M3ztI8plhZWkrFsAYVfdZXc1mO4PvE=" spinCount="100000" sheet="1" objects="1" formatColumns="0" formatRows="0"/>
  <printOptions horizontalCentered="0" verticalCentered="0" headings="0" gridLines="0"/>
  <pageMargins left="0.6000000238418579" right="0.6000000238418579" top="0.75" bottom="0.75" header="0.30000001192092896" footer="0.30000001192092896"/>
  <pageSetup paperSize="9" scale="100" pageOrder="downThenOver" orientation="default" blackAndWhite="0" draft="0" cellComments="none" errors="displayed"/>
  <headerFooter differentOddEven="0" differentFirst="0" scaleWithDoc="1" alignWithMargins="1">
    <oddHeader>&amp;L&amp;"-,Regular"&amp;12Gradečki projekt d.o.o.</oddHeader>
    <oddFooter>&amp;C&amp;"-,Regular"&amp;12https://www.gradecki-projekt.hr/</oddFooter>
    <evenHeader>&amp;L&amp;"-,Regular"&amp;12Gradečki projekt d.o.o.</evenHeader>
    <evenFooter>&amp;C&amp;"-,Regular"&amp;12https://www.gradecki-projekt.hr/</evenFooter>
    <firstHeader>&amp;L&amp;"-,Regular"&amp;12Gradečki projekt d.o.o.</firstHeader>
    <firstFooter>&amp;C&amp;"-,Regular"&amp;12https://www.gradecki-projekt.hr/</firstFooter>
  </headerFooter>
  <tableParts count="0"/>
</worksheet>
</file>

<file path=xl/worksheets/sheet3.xml><?xml version="1.0" encoding="utf-8"?>
<worksheet xmlns:r="http://schemas.openxmlformats.org/officeDocument/2006/relationships" xmlns:x14ac="http://schemas.microsoft.com/office/spreadsheetml/2009/9/ac" xmlns:mc="http://schemas.openxmlformats.org/markup-compatibility/2006" xmlns="http://schemas.openxmlformats.org/spreadsheetml/2006/main" mc:Ignorable="x14ac">
  <sheetPr>
    <outlinePr summaryBelow="1" summaryRight="1"/>
  </sheetPr>
  <dimension ref="A1:F128"/>
  <sheetViews>
    <sheetView workbookViewId="0">
      <pane xSplit="0" ySplit="1" topLeftCell="A2" activePane="bottomLeft" state="frozenSplit"/>
    </sheetView>
  </sheetViews>
  <sheetFormatPr defaultRowHeight="15"/>
  <cols>
    <col min="7" max="16384" width="9.140625" style="1" customWidth="1"/>
    <col min="1" max="1" width="9.710625" style="1" customWidth="1"/>
    <col min="2" max="2" width="37.710625" style="4" customWidth="1"/>
    <col min="3" max="3" width="7.710625" style="5" customWidth="1"/>
    <col min="4" max="5" width="10.710625" style="1" customWidth="1"/>
    <col min="6" max="6" width="12.710625" style="1" customWidth="1"/>
  </cols>
  <sheetData>
    <row r="1" spans="1:6" ht="30" customHeight="1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</row>
    <row r="4" spans="1:6">
      <c r="A4" s="7" t="s">
        <v>7</v>
      </c>
      <c r="B4" s="8" t="s">
        <v>8</v>
      </c>
      <c r="C4" s="9"/>
      <c r="D4" s="7"/>
      <c r="E4" s="7"/>
      <c r="F4" s="7"/>
    </row>
    <row r="8" spans="1:6">
      <c r="A8" s="10" t="s">
        <v>9</v>
      </c>
      <c r="B8" s="11" t="s">
        <v>10</v>
      </c>
      <c r="C8" s="12"/>
      <c r="D8" s="10"/>
      <c r="E8" s="10"/>
      <c r="F8" s="10"/>
    </row>
    <row r="10" spans="1:6">
      <c r="A10" s="13" t="s">
        <v>11</v>
      </c>
      <c r="B10" s="14" t="s">
        <v>12</v>
      </c>
      <c r="C10" s="15"/>
      <c r="D10" s="13"/>
      <c r="E10" s="13"/>
      <c r="F10" s="13"/>
    </row>
    <row r="12" spans="1:6">
      <c r="A12" s="16" t="s">
        <v>13</v>
      </c>
      <c r="B12" s="17" t="s">
        <v>14</v>
      </c>
    </row>
    <row r="13" spans="1:6">
      <c r="B13" s="18" t="s">
        <v>7</v>
      </c>
      <c r="C13" s="5" t="s">
        <v>15</v>
      </c>
      <c r="D13" s="19">
        <v>125</v>
      </c>
      <c r="E13" s="20"/>
      <c r="F13" s="21">
        <f>ROUND(D13*ROUND(E13,2),2)</f>
      </c>
    </row>
    <row r="15" spans="1:6">
      <c r="A15" s="16" t="s">
        <v>16</v>
      </c>
      <c r="B15" s="17" t="s">
        <v>17</v>
      </c>
    </row>
    <row r="16" spans="1:6">
      <c r="B16" s="18" t="s">
        <v>7</v>
      </c>
      <c r="C16" s="5" t="s">
        <v>18</v>
      </c>
      <c r="D16" s="19">
        <v>1</v>
      </c>
      <c r="E16" s="20"/>
      <c r="F16" s="21">
        <f>ROUND(D16*ROUND(E16,2),2)</f>
      </c>
    </row>
    <row r="18" spans="1:6">
      <c r="A18" s="16" t="s">
        <v>19</v>
      </c>
      <c r="B18" s="17" t="s">
        <v>20</v>
      </c>
    </row>
    <row r="19" spans="1:6">
      <c r="B19" s="18" t="s">
        <v>7</v>
      </c>
      <c r="C19" s="5" t="s">
        <v>21</v>
      </c>
      <c r="D19" s="19">
        <v>1</v>
      </c>
      <c r="E19" s="20"/>
      <c r="F19" s="21">
        <f>ROUND(D19*ROUND(E19,2),2)</f>
      </c>
    </row>
    <row r="21" spans="1:6">
      <c r="A21" s="16" t="s">
        <v>22</v>
      </c>
      <c r="B21" s="17" t="s">
        <v>23</v>
      </c>
    </row>
    <row r="22" spans="1:6">
      <c r="B22" s="18" t="s">
        <v>24</v>
      </c>
      <c r="C22" s="5" t="s">
        <v>25</v>
      </c>
      <c r="D22" s="19">
        <v>30</v>
      </c>
      <c r="E22" s="20"/>
      <c r="F22" s="21">
        <f>ROUND(D22*ROUND(E22,2),2)</f>
      </c>
    </row>
    <row r="23" spans="1:6">
      <c r="B23" s="18" t="s">
        <v>26</v>
      </c>
      <c r="C23" s="5" t="s">
        <v>25</v>
      </c>
      <c r="D23" s="19">
        <v>30</v>
      </c>
      <c r="E23" s="20"/>
      <c r="F23" s="21">
        <f>ROUND(D23*ROUND(E23,2),2)</f>
      </c>
    </row>
    <row r="25" spans="1:6">
      <c r="A25" s="16" t="s">
        <v>27</v>
      </c>
      <c r="B25" s="17" t="s">
        <v>28</v>
      </c>
    </row>
    <row r="26" spans="1:6">
      <c r="B26" s="18" t="s">
        <v>29</v>
      </c>
      <c r="C26" s="5" t="s">
        <v>30</v>
      </c>
      <c r="D26" s="19">
        <v>3</v>
      </c>
      <c r="E26" s="20"/>
      <c r="F26" s="21">
        <f>ROUND(D26*ROUND(E26,2),2)</f>
      </c>
    </row>
    <row r="27" spans="1:6">
      <c r="B27" s="18" t="s">
        <v>31</v>
      </c>
      <c r="C27" s="5" t="s">
        <v>30</v>
      </c>
      <c r="D27" s="19">
        <v>10</v>
      </c>
      <c r="E27" s="20"/>
      <c r="F27" s="21">
        <f>ROUND(D27*ROUND(E27,2),2)</f>
      </c>
    </row>
    <row r="29" spans="1:6">
      <c r="A29" s="16" t="s">
        <v>32</v>
      </c>
      <c r="B29" s="17" t="s">
        <v>33</v>
      </c>
    </row>
    <row r="30" spans="1:6">
      <c r="B30" s="18" t="s">
        <v>7</v>
      </c>
      <c r="C30" s="5" t="s">
        <v>30</v>
      </c>
      <c r="D30" s="19">
        <v>7</v>
      </c>
      <c r="E30" s="20"/>
      <c r="F30" s="21">
        <f>ROUND(D30*ROUND(E30,2),2)</f>
      </c>
    </row>
    <row r="32" spans="1:6">
      <c r="A32" s="16" t="s">
        <v>34</v>
      </c>
      <c r="B32" s="17" t="s">
        <v>35</v>
      </c>
    </row>
    <row r="33" spans="1:6">
      <c r="B33" s="18" t="s">
        <v>7</v>
      </c>
      <c r="C33" s="5" t="s">
        <v>30</v>
      </c>
      <c r="D33" s="19">
        <v>33</v>
      </c>
      <c r="E33" s="20"/>
      <c r="F33" s="21">
        <f>ROUND(D33*ROUND(E33,2),2)</f>
      </c>
    </row>
    <row r="35" spans="1:6">
      <c r="A35" s="16" t="s">
        <v>36</v>
      </c>
      <c r="B35" s="17" t="s">
        <v>37</v>
      </c>
    </row>
    <row r="36" spans="1:6">
      <c r="B36" s="18" t="s">
        <v>38</v>
      </c>
      <c r="C36" s="5" t="s">
        <v>25</v>
      </c>
      <c r="D36" s="19">
        <v>150</v>
      </c>
      <c r="E36" s="20"/>
      <c r="F36" s="21">
        <f>ROUND(D36*ROUND(E36,2),2)</f>
      </c>
    </row>
    <row r="38" spans="1:6">
      <c r="A38" s="13" t="s">
        <v>11</v>
      </c>
      <c r="B38" s="14" t="s">
        <v>39</v>
      </c>
      <c r="C38" s="15"/>
      <c r="D38" s="13"/>
      <c r="E38" s="13"/>
      <c r="F38" s="22">
        <f>SUM(F11:F37)</f>
      </c>
    </row>
    <row r="40" spans="1:6">
      <c r="A40" s="13" t="s">
        <v>40</v>
      </c>
      <c r="B40" s="14" t="s">
        <v>41</v>
      </c>
      <c r="C40" s="15"/>
      <c r="D40" s="13"/>
      <c r="E40" s="13"/>
      <c r="F40" s="13"/>
    </row>
    <row r="42" spans="1:6">
      <c r="A42" s="16" t="s">
        <v>42</v>
      </c>
      <c r="B42" s="17" t="s">
        <v>43</v>
      </c>
    </row>
    <row r="43" spans="1:6">
      <c r="B43" s="18" t="s">
        <v>44</v>
      </c>
      <c r="C43" s="5" t="s">
        <v>30</v>
      </c>
      <c r="D43" s="19">
        <v>3.3</v>
      </c>
      <c r="E43" s="20"/>
      <c r="F43" s="21">
        <f>ROUND(D43*ROUND(E43,2),2)</f>
      </c>
    </row>
    <row r="44" spans="1:6">
      <c r="B44" s="18" t="s">
        <v>45</v>
      </c>
      <c r="C44" s="5" t="s">
        <v>25</v>
      </c>
      <c r="D44" s="19">
        <v>4</v>
      </c>
      <c r="E44" s="20"/>
      <c r="F44" s="21">
        <f>ROUND(D44*ROUND(E44,2),2)</f>
      </c>
    </row>
    <row r="46" spans="1:6">
      <c r="A46" s="13" t="s">
        <v>40</v>
      </c>
      <c r="B46" s="14" t="s">
        <v>46</v>
      </c>
      <c r="C46" s="15"/>
      <c r="D46" s="13"/>
      <c r="E46" s="13"/>
      <c r="F46" s="22">
        <f>SUM(F41:F45)</f>
      </c>
    </row>
    <row r="48" spans="1:6">
      <c r="A48" s="13" t="s">
        <v>47</v>
      </c>
      <c r="B48" s="14" t="s">
        <v>48</v>
      </c>
      <c r="C48" s="15"/>
      <c r="D48" s="13"/>
      <c r="E48" s="13"/>
      <c r="F48" s="13"/>
    </row>
    <row r="50" spans="1:6">
      <c r="A50" s="16" t="s">
        <v>49</v>
      </c>
      <c r="B50" s="17" t="s">
        <v>50</v>
      </c>
    </row>
    <row r="51" spans="1:6">
      <c r="B51" s="23" t="s">
        <v>51</v>
      </c>
    </row>
    <row r="52" spans="1:6">
      <c r="B52" s="18" t="s">
        <v>52</v>
      </c>
      <c r="C52" s="5" t="s">
        <v>53</v>
      </c>
      <c r="D52" s="19">
        <v>200</v>
      </c>
      <c r="E52" s="20"/>
      <c r="F52" s="21">
        <f>ROUND(D52*ROUND(E52,2),2)</f>
      </c>
    </row>
    <row r="53" spans="1:6">
      <c r="B53" s="18" t="s">
        <v>54</v>
      </c>
      <c r="C53" s="5" t="s">
        <v>53</v>
      </c>
      <c r="D53" s="19">
        <v>600</v>
      </c>
      <c r="E53" s="20"/>
      <c r="F53" s="21">
        <f>ROUND(D53*ROUND(E53,2),2)</f>
      </c>
    </row>
    <row r="55" spans="1:6">
      <c r="A55" s="13" t="s">
        <v>47</v>
      </c>
      <c r="B55" s="14" t="s">
        <v>55</v>
      </c>
      <c r="C55" s="15"/>
      <c r="D55" s="13"/>
      <c r="E55" s="13"/>
      <c r="F55" s="22">
        <f>SUM(F49:F54)</f>
      </c>
    </row>
    <row r="57" spans="1:6">
      <c r="A57" s="13" t="s">
        <v>56</v>
      </c>
      <c r="B57" s="14" t="s">
        <v>57</v>
      </c>
      <c r="C57" s="15"/>
      <c r="D57" s="13"/>
      <c r="E57" s="13"/>
      <c r="F57" s="13"/>
    </row>
    <row r="59" spans="1:6">
      <c r="A59" s="16" t="s">
        <v>58</v>
      </c>
      <c r="B59" s="24" t="s">
        <v>59</v>
      </c>
    </row>
    <row r="60" spans="1:6">
      <c r="B60" s="17" t="s">
        <v>60</v>
      </c>
    </row>
    <row r="61" spans="1:6">
      <c r="B61" s="17" t="s">
        <v>61</v>
      </c>
    </row>
    <row r="62" spans="1:6">
      <c r="B62" s="18" t="s">
        <v>7</v>
      </c>
      <c r="C62" s="5" t="s">
        <v>30</v>
      </c>
      <c r="D62" s="19">
        <v>6.5</v>
      </c>
      <c r="E62" s="20"/>
      <c r="F62" s="21">
        <f>ROUND(D62*ROUND(E62,2),2)</f>
      </c>
    </row>
    <row r="64" spans="1:6">
      <c r="A64" s="16" t="s">
        <v>62</v>
      </c>
      <c r="B64" s="24" t="s">
        <v>63</v>
      </c>
    </row>
    <row r="65" spans="1:6">
      <c r="B65" s="17" t="s">
        <v>64</v>
      </c>
    </row>
    <row r="66" spans="1:6">
      <c r="B66" s="23" t="s">
        <v>65</v>
      </c>
    </row>
    <row r="67" spans="1:6">
      <c r="B67" s="18" t="s">
        <v>66</v>
      </c>
      <c r="C67" s="5" t="s">
        <v>15</v>
      </c>
      <c r="D67" s="19">
        <v>26</v>
      </c>
      <c r="E67" s="20"/>
      <c r="F67" s="21">
        <f>ROUND(D67*ROUND(E67,2),2)</f>
      </c>
    </row>
    <row r="68" spans="1:6">
      <c r="B68" s="23" t="s">
        <v>67</v>
      </c>
    </row>
    <row r="69" spans="1:6">
      <c r="B69" s="18" t="s">
        <v>66</v>
      </c>
      <c r="C69" s="5" t="s">
        <v>18</v>
      </c>
      <c r="D69" s="19">
        <v>6</v>
      </c>
      <c r="E69" s="20"/>
      <c r="F69" s="21">
        <f>ROUND(D69*ROUND(E69,2),2)</f>
      </c>
    </row>
    <row r="71" spans="1:6">
      <c r="A71" s="16" t="s">
        <v>68</v>
      </c>
      <c r="B71" s="24" t="s">
        <v>69</v>
      </c>
    </row>
    <row r="72" spans="1:6">
      <c r="B72" s="17" t="s">
        <v>70</v>
      </c>
    </row>
    <row r="73" spans="1:6">
      <c r="B73" s="18" t="s">
        <v>7</v>
      </c>
      <c r="C73" s="5" t="s">
        <v>15</v>
      </c>
      <c r="D73" s="19">
        <v>2</v>
      </c>
      <c r="E73" s="20"/>
      <c r="F73" s="21">
        <f>ROUND(D73*ROUND(E73,2),2)</f>
      </c>
    </row>
    <row r="75" spans="1:6">
      <c r="A75" s="16" t="s">
        <v>71</v>
      </c>
      <c r="B75" s="24" t="s">
        <v>72</v>
      </c>
    </row>
    <row r="76" spans="1:6">
      <c r="B76" s="17" t="s">
        <v>73</v>
      </c>
    </row>
    <row r="77" spans="1:6">
      <c r="B77" s="18" t="s">
        <v>7</v>
      </c>
      <c r="C77" s="5" t="s">
        <v>30</v>
      </c>
      <c r="D77" s="19">
        <v>11.5</v>
      </c>
      <c r="E77" s="20"/>
      <c r="F77" s="21">
        <f>ROUND(D77*ROUND(E77,2),2)</f>
      </c>
    </row>
    <row r="79" spans="1:6">
      <c r="A79" s="16" t="s">
        <v>74</v>
      </c>
      <c r="B79" s="24" t="s">
        <v>75</v>
      </c>
    </row>
    <row r="80" spans="1:6">
      <c r="B80" s="17" t="s">
        <v>76</v>
      </c>
    </row>
    <row r="81" spans="1:6">
      <c r="B81" s="18" t="s">
        <v>77</v>
      </c>
      <c r="C81" s="5" t="s">
        <v>15</v>
      </c>
      <c r="D81" s="19">
        <v>35</v>
      </c>
      <c r="E81" s="20"/>
      <c r="F81" s="21">
        <f>ROUND(D81*ROUND(E81,2),2)</f>
      </c>
    </row>
    <row r="82" spans="1:6">
      <c r="B82" s="18" t="s">
        <v>78</v>
      </c>
      <c r="C82" s="5" t="s">
        <v>15</v>
      </c>
      <c r="D82" s="19">
        <v>35</v>
      </c>
      <c r="E82" s="20"/>
      <c r="F82" s="21">
        <f>ROUND(D82*ROUND(E82,2),2)</f>
      </c>
    </row>
    <row r="84" spans="1:6">
      <c r="A84" s="16" t="s">
        <v>79</v>
      </c>
      <c r="B84" s="24" t="s">
        <v>80</v>
      </c>
    </row>
    <row r="85" spans="1:6">
      <c r="B85" s="17" t="s">
        <v>81</v>
      </c>
    </row>
    <row r="86" spans="1:6">
      <c r="B86" s="18" t="s">
        <v>7</v>
      </c>
      <c r="C86" s="5" t="s">
        <v>30</v>
      </c>
      <c r="D86" s="19">
        <v>1.5</v>
      </c>
      <c r="E86" s="20"/>
      <c r="F86" s="21">
        <f>ROUND(D86*ROUND(E86,2),2)</f>
      </c>
    </row>
    <row r="88" spans="1:6">
      <c r="A88" s="16" t="s">
        <v>82</v>
      </c>
      <c r="B88" s="24" t="s">
        <v>83</v>
      </c>
    </row>
    <row r="89" spans="1:6">
      <c r="B89" s="17" t="s">
        <v>84</v>
      </c>
    </row>
    <row r="90" spans="1:6">
      <c r="B90" s="18" t="s">
        <v>85</v>
      </c>
      <c r="C90" s="5" t="s">
        <v>15</v>
      </c>
      <c r="D90" s="19">
        <v>1.5</v>
      </c>
      <c r="E90" s="20"/>
      <c r="F90" s="21">
        <f>ROUND(D90*ROUND(E90,2),2)</f>
      </c>
    </row>
    <row r="92" spans="1:6">
      <c r="A92" s="16" t="s">
        <v>86</v>
      </c>
      <c r="B92" s="24" t="s">
        <v>87</v>
      </c>
    </row>
    <row r="93" spans="1:6">
      <c r="B93" s="17" t="s">
        <v>88</v>
      </c>
    </row>
    <row r="94" spans="1:6">
      <c r="B94" s="18" t="s">
        <v>7</v>
      </c>
      <c r="C94" s="5" t="s">
        <v>89</v>
      </c>
      <c r="D94" s="19">
        <v>1</v>
      </c>
      <c r="E94" s="20"/>
      <c r="F94" s="21">
        <f>ROUND(D94*ROUND(E94,2),2)</f>
      </c>
    </row>
    <row r="96" spans="1:6">
      <c r="A96" s="13" t="s">
        <v>56</v>
      </c>
      <c r="B96" s="14" t="s">
        <v>90</v>
      </c>
      <c r="C96" s="15"/>
      <c r="D96" s="13"/>
      <c r="E96" s="13"/>
      <c r="F96" s="22">
        <f>SUM(F58:F95)</f>
      </c>
    </row>
    <row r="98" spans="1:6">
      <c r="A98" s="13" t="s">
        <v>91</v>
      </c>
      <c r="B98" s="14" t="s">
        <v>92</v>
      </c>
      <c r="C98" s="15"/>
      <c r="D98" s="13"/>
      <c r="E98" s="13"/>
      <c r="F98" s="13"/>
    </row>
    <row r="100" spans="1:6">
      <c r="A100" s="16" t="s">
        <v>93</v>
      </c>
      <c r="B100" s="24" t="s">
        <v>94</v>
      </c>
    </row>
    <row r="101" spans="1:6">
      <c r="B101" s="17" t="s">
        <v>95</v>
      </c>
    </row>
    <row r="102" spans="1:6">
      <c r="B102" s="17" t="s">
        <v>96</v>
      </c>
    </row>
    <row r="103" spans="1:6">
      <c r="B103" s="17" t="s">
        <v>97</v>
      </c>
    </row>
    <row r="104" spans="1:6">
      <c r="B104" s="17" t="s">
        <v>98</v>
      </c>
    </row>
    <row r="105" spans="1:6">
      <c r="B105" s="18" t="s">
        <v>7</v>
      </c>
      <c r="C105" s="5" t="s">
        <v>18</v>
      </c>
      <c r="D105" s="19">
        <v>1</v>
      </c>
      <c r="E105" s="20"/>
      <c r="F105" s="21">
        <f>ROUND(D105*ROUND(E105,2),2)</f>
      </c>
    </row>
    <row r="107" spans="1:6">
      <c r="A107" s="16" t="s">
        <v>99</v>
      </c>
      <c r="B107" s="24" t="s">
        <v>100</v>
      </c>
    </row>
    <row r="108" spans="1:6">
      <c r="B108" s="17" t="s">
        <v>101</v>
      </c>
    </row>
    <row r="109" spans="1:6">
      <c r="B109" s="18" t="s">
        <v>7</v>
      </c>
      <c r="C109" s="5" t="s">
        <v>18</v>
      </c>
      <c r="D109" s="19">
        <v>40</v>
      </c>
      <c r="E109" s="20"/>
      <c r="F109" s="21">
        <f>ROUND(D109*ROUND(E109,2),2)</f>
      </c>
    </row>
    <row r="111" spans="1:6">
      <c r="A111" s="13" t="s">
        <v>91</v>
      </c>
      <c r="B111" s="14" t="s">
        <v>102</v>
      </c>
      <c r="C111" s="15"/>
      <c r="D111" s="13"/>
      <c r="E111" s="13"/>
      <c r="F111" s="22">
        <f>SUM(F99:F110)</f>
      </c>
    </row>
    <row r="113" spans="1:6">
      <c r="A113" s="13" t="s">
        <v>103</v>
      </c>
      <c r="B113" s="14" t="s">
        <v>104</v>
      </c>
      <c r="C113" s="15"/>
      <c r="D113" s="13"/>
      <c r="E113" s="13"/>
      <c r="F113" s="13"/>
    </row>
    <row r="115" spans="1:6">
      <c r="A115" s="16" t="s">
        <v>105</v>
      </c>
      <c r="B115" s="17" t="s">
        <v>106</v>
      </c>
    </row>
    <row r="116" spans="1:6">
      <c r="B116" s="18" t="s">
        <v>7</v>
      </c>
      <c r="C116" s="5" t="s">
        <v>15</v>
      </c>
      <c r="D116" s="19">
        <v>120</v>
      </c>
      <c r="E116" s="20"/>
      <c r="F116" s="21">
        <f>ROUND(D116*ROUND(E116,2),2)</f>
      </c>
    </row>
    <row r="118" spans="1:6">
      <c r="A118" s="16" t="s">
        <v>107</v>
      </c>
      <c r="B118" s="17" t="s">
        <v>108</v>
      </c>
    </row>
    <row r="119" spans="1:6">
      <c r="B119" s="18" t="s">
        <v>7</v>
      </c>
      <c r="C119" s="5" t="s">
        <v>25</v>
      </c>
      <c r="D119" s="19">
        <v>118</v>
      </c>
      <c r="E119" s="20"/>
      <c r="F119" s="21">
        <f>ROUND(D119*ROUND(E119,2),2)</f>
      </c>
    </row>
    <row r="121" spans="1:6">
      <c r="A121" s="16" t="s">
        <v>109</v>
      </c>
      <c r="B121" s="17" t="s">
        <v>110</v>
      </c>
    </row>
    <row r="122" spans="1:6">
      <c r="B122" s="18" t="s">
        <v>7</v>
      </c>
      <c r="C122" s="5" t="s">
        <v>25</v>
      </c>
      <c r="D122" s="19">
        <v>150</v>
      </c>
      <c r="E122" s="20"/>
      <c r="F122" s="21">
        <f>ROUND(D122*ROUND(E122,2),2)</f>
      </c>
    </row>
    <row r="124" spans="1:6">
      <c r="A124" s="13" t="s">
        <v>103</v>
      </c>
      <c r="B124" s="14" t="s">
        <v>111</v>
      </c>
      <c r="C124" s="15"/>
      <c r="D124" s="13"/>
      <c r="E124" s="13"/>
      <c r="F124" s="22">
        <f>SUM(F114:F123)</f>
      </c>
    </row>
    <row r="126" spans="1:6">
      <c r="A126" s="10" t="s">
        <v>9</v>
      </c>
      <c r="B126" s="11" t="s">
        <v>112</v>
      </c>
      <c r="C126" s="12"/>
      <c r="D126" s="10"/>
      <c r="E126" s="10"/>
      <c r="F126" s="25">
        <f>SUM(F38,F46,F55,F96,F111,F124)</f>
      </c>
    </row>
    <row r="128" spans="1:6">
      <c r="A128" s="7" t="s">
        <v>7</v>
      </c>
      <c r="B128" s="8" t="s">
        <v>113</v>
      </c>
      <c r="C128" s="9"/>
      <c r="D128" s="7"/>
      <c r="E128" s="7"/>
      <c r="F128" s="26">
        <f>SUM(F126)</f>
      </c>
    </row>
  </sheetData>
  <sheetProtection algorithmName="SHA-512" hashValue="QyVEAwi1MZbHChdFgq7j90a29P5jnnN/nuG9tESfREb0qve1eIkZwejWysWn2p7VtJeSabO8Lv7XZ9jO2EtAUw==" saltValue="UInwwgpi07eOMh3TGXyasICuYFzAAqqDmHPIoeDaP60=" spinCount="100000" sheet="1" objects="1" formatColumns="0" formatRows="0"/>
  <mergeCells count="16">
    <mergeCell ref="B4:F4"/>
    <mergeCell ref="B8:F8"/>
    <mergeCell ref="B10:F10"/>
    <mergeCell ref="B38:E38"/>
    <mergeCell ref="B40:F40"/>
    <mergeCell ref="B46:E46"/>
    <mergeCell ref="B48:F48"/>
    <mergeCell ref="B55:E55"/>
    <mergeCell ref="B57:F57"/>
    <mergeCell ref="B96:E96"/>
    <mergeCell ref="B98:F98"/>
    <mergeCell ref="B111:E111"/>
    <mergeCell ref="B113:F113"/>
    <mergeCell ref="B124:E124"/>
    <mergeCell ref="B126:E126"/>
    <mergeCell ref="B128:E128"/>
  </mergeCells>
  <printOptions horizontalCentered="0" verticalCentered="0" headings="0" gridLines="0"/>
  <pageMargins left="0.6000000238418579" right="0.6000000238418579" top="0.75" bottom="0.75" header="0.30000001192092896" footer="0.30000001192092896"/>
  <pageSetup paperSize="9" scale="100" pageOrder="downThenOver" orientation="default" blackAndWhite="0" draft="0" cellComments="none" errors="displayed"/>
  <headerFooter differentOddEven="0" differentFirst="0" scaleWithDoc="1" alignWithMargins="1">
    <oddHeader>&amp;L&amp;"-,Regular"&amp;8Gradečki projekt d.o.o.</oddHeader>
    <oddFooter>&amp;C&amp;"-,Regular"&amp;8https://www.gradecki-projekt.hr/</oddFooter>
    <evenHeader>&amp;L&amp;"-,Regular"&amp;8Gradečki projekt d.o.o.</evenHeader>
    <evenFooter>&amp;C&amp;"-,Regular"&amp;8https://www.gradecki-projekt.hr/</evenFooter>
    <firstHeader>&amp;L&amp;"-,Regular"&amp;8Gradečki projekt d.o.o.</firstHeader>
    <firstFooter>&amp;C&amp;"-,Regular"&amp;8https://www.gradecki-projekt.hr/</firstFooter>
  </headerFooter>
  <tableParts count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Microsoft Excel</Application>
  <TitlesOfParts>
    <vt:vector baseType="lpstr" size="9">
      <vt:lpstr>NASLOVNICA</vt:lpstr>
      <vt:lpstr>REKAPITULACIJA</vt:lpstr>
      <vt:lpstr>TROŠKOVNIK</vt:lpstr>
      <vt:lpstr>NASLOVNICA!Print_Area</vt:lpstr>
      <vt:lpstr>NASLOVNICA!Print_Titles</vt:lpstr>
      <vt:lpstr>TROŠKOVNIK!Print_Area</vt:lpstr>
      <vt:lpstr>TROŠKOVNIK!Print_Titles</vt:lpstr>
      <vt:lpstr>REKAPITULACIJA!Print_Area</vt:lpstr>
      <vt:lpstr>REKAPITULACIJA!Print_Titles</vt:lpstr>
    </vt:vector>
  </TitlesOfParts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DocSecurity>0</DocSecurity>
  <ScaleCrop>false</ScaleCrop>
</Properties>
</file>